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pavlina.wojnar@tieto.com/Downloads/"/>
    </mc:Choice>
  </mc:AlternateContent>
  <xr:revisionPtr revIDLastSave="0" documentId="13_ncr:1_{CCC40495-6D84-4E45-9846-73C52D9CB615}" xr6:coauthVersionLast="47" xr6:coauthVersionMax="47" xr10:uidLastSave="{00000000-0000-0000-0000-000000000000}"/>
  <bookViews>
    <workbookView xWindow="0" yWindow="500" windowWidth="23260" windowHeight="14860" xr2:uid="{00000000-000D-0000-FFFF-FFFF00000000}"/>
  </bookViews>
  <sheets>
    <sheet name="Tabelle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21" i="1"/>
  <c r="F21" i="1" s="1"/>
  <c r="E18" i="1"/>
  <c r="F18" i="1" s="1"/>
  <c r="F22" i="1" s="1"/>
  <c r="F17" i="1"/>
  <c r="E30" i="1"/>
  <c r="C30" i="1" s="1"/>
  <c r="E29" i="1"/>
  <c r="E28" i="1"/>
  <c r="C28" i="1" s="1"/>
  <c r="C26" i="1"/>
  <c r="C27" i="1"/>
  <c r="C29" i="1"/>
  <c r="C31" i="1"/>
  <c r="C32" i="1"/>
  <c r="C33" i="1"/>
  <c r="C25" i="1"/>
  <c r="F26" i="1"/>
  <c r="D26" i="1" s="1"/>
  <c r="F27" i="1"/>
  <c r="D27" i="1" s="1"/>
  <c r="F29" i="1"/>
  <c r="D29" i="1" s="1"/>
  <c r="F31" i="1"/>
  <c r="D31" i="1" s="1"/>
  <c r="F32" i="1"/>
  <c r="D32" i="1" s="1"/>
  <c r="F33" i="1"/>
  <c r="D33" i="1" s="1"/>
  <c r="F25" i="1"/>
  <c r="D25" i="1" s="1"/>
  <c r="F28" i="1" l="1"/>
  <c r="D28" i="1" s="1"/>
  <c r="F30" i="1"/>
  <c r="D30" i="1" s="1"/>
  <c r="D11" i="1"/>
  <c r="D10" i="1"/>
  <c r="D9" i="1"/>
  <c r="D8" i="1"/>
  <c r="D7" i="1"/>
  <c r="D6" i="1"/>
  <c r="F23" i="1"/>
  <c r="E22" i="1"/>
  <c r="E23" i="1" s="1"/>
  <c r="D22" i="1"/>
  <c r="D23" i="1" s="1"/>
  <c r="C22" i="1"/>
  <c r="C23" i="1" s="1"/>
  <c r="F24" i="1" l="1"/>
  <c r="F35" i="1"/>
  <c r="D35" i="1" s="1"/>
  <c r="F36" i="1"/>
  <c r="D36" i="1" s="1"/>
  <c r="F34" i="1"/>
  <c r="D34" i="1" s="1"/>
  <c r="D12" i="1"/>
  <c r="D24" i="1" s="1"/>
</calcChain>
</file>

<file path=xl/sharedStrings.xml><?xml version="1.0" encoding="utf-8"?>
<sst xmlns="http://schemas.openxmlformats.org/spreadsheetml/2006/main" count="50" uniqueCount="39">
  <si>
    <t>CASHFLOW</t>
  </si>
  <si>
    <t xml:space="preserve">Financování </t>
  </si>
  <si>
    <t xml:space="preserve">Pořizovací cena </t>
  </si>
  <si>
    <t xml:space="preserve">Vlastní finance </t>
  </si>
  <si>
    <t xml:space="preserve">měsíc </t>
  </si>
  <si>
    <t xml:space="preserve">rok </t>
  </si>
  <si>
    <t>rok</t>
  </si>
  <si>
    <t>CZK</t>
  </si>
  <si>
    <t>GBP</t>
  </si>
  <si>
    <t xml:space="preserve">Výdaje jednorázové </t>
  </si>
  <si>
    <t xml:space="preserve">Stamp duty </t>
  </si>
  <si>
    <t xml:space="preserve">Právní služby </t>
  </si>
  <si>
    <t xml:space="preserve">Celkem </t>
  </si>
  <si>
    <t xml:space="preserve">Celkové investované prostředky včetně pořizovacích nákladů </t>
  </si>
  <si>
    <t xml:space="preserve">Příjmy </t>
  </si>
  <si>
    <t>Nájem</t>
  </si>
  <si>
    <t>měsíc</t>
  </si>
  <si>
    <t xml:space="preserve">Pravidelné výdaje </t>
  </si>
  <si>
    <t xml:space="preserve">Management+ DPH/ 12% </t>
  </si>
  <si>
    <t xml:space="preserve">Pojištění </t>
  </si>
  <si>
    <t xml:space="preserve">Poplatek za pozemek </t>
  </si>
  <si>
    <t xml:space="preserve">Správa budovy </t>
  </si>
  <si>
    <t xml:space="preserve">Pravidelné výdaje celkem </t>
  </si>
  <si>
    <t xml:space="preserve">Cash flow </t>
  </si>
  <si>
    <t>ROI</t>
  </si>
  <si>
    <t xml:space="preserve">Příjmy z provozování serviced accommodation </t>
  </si>
  <si>
    <t xml:space="preserve">při 50% obsazenosti </t>
  </si>
  <si>
    <t xml:space="preserve">při 50% </t>
  </si>
  <si>
    <t xml:space="preserve">ROI </t>
  </si>
  <si>
    <t xml:space="preserve">Celkové náklady na pořízení </t>
  </si>
  <si>
    <t>Oprava</t>
  </si>
  <si>
    <t xml:space="preserve">Kurz </t>
  </si>
  <si>
    <t xml:space="preserve">při 60% obsazenosti </t>
  </si>
  <si>
    <t xml:space="preserve">Při 70% obsazenosti </t>
  </si>
  <si>
    <t xml:space="preserve">při 60% </t>
  </si>
  <si>
    <t xml:space="preserve">při 70% </t>
  </si>
  <si>
    <t xml:space="preserve">Pravidelné výdaje celkem včetně booking fee 15% </t>
  </si>
  <si>
    <t>Další služby (přepis, poradenství, zajištění nemov.)</t>
  </si>
  <si>
    <t>Opravy pomůžeme zajistit, cena v kalkulaci. Neplatí se daň z nabytí - pod 40 000 GBP, vhodné na Airbnb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</si>
</sst>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1" fillId="6" borderId="1" xfId="0" applyFont="1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1" fillId="8" borderId="1" xfId="0" applyFont="1" applyFill="1" applyBorder="1"/>
    <xf numFmtId="0" fontId="0" fillId="8" borderId="1" xfId="0" applyFill="1" applyBorder="1" applyAlignment="1">
      <alignment horizontal="center"/>
    </xf>
    <xf numFmtId="0" fontId="1" fillId="7" borderId="1" xfId="0" applyFont="1" applyFill="1" applyBorder="1"/>
    <xf numFmtId="0" fontId="1" fillId="9" borderId="1" xfId="0" applyFont="1" applyFill="1" applyBorder="1"/>
    <xf numFmtId="0" fontId="0" fillId="9" borderId="1" xfId="0" applyFill="1" applyBorder="1" applyAlignment="1">
      <alignment horizontal="center"/>
    </xf>
    <xf numFmtId="9" fontId="0" fillId="9" borderId="1" xfId="0" applyNumberFormat="1" applyFill="1" applyBorder="1" applyAlignment="1">
      <alignment horizontal="center"/>
    </xf>
    <xf numFmtId="9" fontId="0" fillId="9" borderId="1" xfId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9" borderId="1" xfId="0" applyFill="1" applyBorder="1"/>
    <xf numFmtId="0" fontId="4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topLeftCell="A8" workbookViewId="0">
      <selection activeCell="K16" sqref="K16"/>
    </sheetView>
  </sheetViews>
  <sheetFormatPr baseColWidth="10" defaultColWidth="8.83203125" defaultRowHeight="15" x14ac:dyDescent="0.2"/>
  <cols>
    <col min="1" max="1" width="19.1640625" customWidth="1"/>
    <col min="2" max="2" width="20.1640625" customWidth="1"/>
    <col min="3" max="3" width="11.83203125" customWidth="1"/>
    <col min="4" max="4" width="11.5" customWidth="1"/>
    <col min="5" max="5" width="8.83203125" customWidth="1"/>
    <col min="6" max="6" width="10.83203125" customWidth="1"/>
  </cols>
  <sheetData>
    <row r="1" spans="1:6" x14ac:dyDescent="0.2">
      <c r="A1" t="s">
        <v>38</v>
      </c>
    </row>
    <row r="3" spans="1:6" ht="19" x14ac:dyDescent="0.25">
      <c r="A3" s="27" t="s">
        <v>0</v>
      </c>
      <c r="B3" s="27"/>
      <c r="C3" s="27"/>
      <c r="D3" s="27"/>
      <c r="E3" s="27"/>
      <c r="F3" s="27"/>
    </row>
    <row r="4" spans="1:6" x14ac:dyDescent="0.2">
      <c r="A4" s="29" t="s">
        <v>31</v>
      </c>
      <c r="B4" s="30"/>
      <c r="C4" s="48" t="s">
        <v>7</v>
      </c>
      <c r="D4" s="48"/>
      <c r="E4" s="48" t="s">
        <v>8</v>
      </c>
      <c r="F4" s="48"/>
    </row>
    <row r="5" spans="1:6" x14ac:dyDescent="0.2">
      <c r="A5" s="29">
        <v>27.36</v>
      </c>
      <c r="B5" s="30"/>
      <c r="C5" s="8" t="s">
        <v>4</v>
      </c>
      <c r="D5" s="8" t="s">
        <v>5</v>
      </c>
      <c r="E5" s="8" t="s">
        <v>4</v>
      </c>
      <c r="F5" s="7" t="s">
        <v>6</v>
      </c>
    </row>
    <row r="6" spans="1:6" x14ac:dyDescent="0.2">
      <c r="A6" s="31" t="s">
        <v>1</v>
      </c>
      <c r="B6" s="1" t="s">
        <v>2</v>
      </c>
      <c r="C6" s="4"/>
      <c r="D6" s="4">
        <f>F6*A5</f>
        <v>1094263.2</v>
      </c>
      <c r="E6" s="4"/>
      <c r="F6" s="4">
        <v>39995</v>
      </c>
    </row>
    <row r="7" spans="1:6" x14ac:dyDescent="0.2">
      <c r="A7" s="32"/>
      <c r="B7" s="1" t="s">
        <v>3</v>
      </c>
      <c r="C7" s="4"/>
      <c r="D7" s="4">
        <f>F7*A5</f>
        <v>1094263.2</v>
      </c>
      <c r="E7" s="4"/>
      <c r="F7" s="4">
        <v>39995</v>
      </c>
    </row>
    <row r="8" spans="1:6" x14ac:dyDescent="0.2">
      <c r="A8" s="33" t="s">
        <v>9</v>
      </c>
      <c r="B8" s="2" t="s">
        <v>10</v>
      </c>
      <c r="C8" s="5"/>
      <c r="D8" s="5">
        <f>F8*A5</f>
        <v>0</v>
      </c>
      <c r="E8" s="5"/>
      <c r="F8" s="5">
        <v>0</v>
      </c>
    </row>
    <row r="9" spans="1:6" x14ac:dyDescent="0.2">
      <c r="A9" s="34"/>
      <c r="B9" s="2" t="s">
        <v>11</v>
      </c>
      <c r="C9" s="5"/>
      <c r="D9" s="5">
        <f>F9*A5</f>
        <v>41040</v>
      </c>
      <c r="E9" s="5"/>
      <c r="F9" s="5">
        <v>1500</v>
      </c>
    </row>
    <row r="10" spans="1:6" x14ac:dyDescent="0.2">
      <c r="A10" s="34"/>
      <c r="B10" s="2" t="s">
        <v>30</v>
      </c>
      <c r="C10" s="5"/>
      <c r="D10" s="5">
        <f>F10*A5</f>
        <v>109440</v>
      </c>
      <c r="E10" s="5"/>
      <c r="F10" s="5">
        <v>4000</v>
      </c>
    </row>
    <row r="11" spans="1:6" x14ac:dyDescent="0.2">
      <c r="A11" s="35"/>
      <c r="B11" s="2" t="s">
        <v>37</v>
      </c>
      <c r="C11" s="5"/>
      <c r="D11" s="5">
        <f>F11*A5</f>
        <v>136800</v>
      </c>
      <c r="E11" s="5"/>
      <c r="F11" s="5">
        <v>5000</v>
      </c>
    </row>
    <row r="12" spans="1:6" x14ac:dyDescent="0.2">
      <c r="A12" s="36" t="s">
        <v>12</v>
      </c>
      <c r="B12" s="3" t="s">
        <v>29</v>
      </c>
      <c r="C12" s="6"/>
      <c r="D12" s="6">
        <f>SUM(D7:D11)</f>
        <v>1381543.2</v>
      </c>
      <c r="E12" s="6"/>
      <c r="F12" s="6">
        <f>SUM(F7:F11)</f>
        <v>50495</v>
      </c>
    </row>
    <row r="13" spans="1:6" x14ac:dyDescent="0.2">
      <c r="A13" s="37"/>
      <c r="B13" s="28" t="s">
        <v>13</v>
      </c>
      <c r="C13" s="6"/>
      <c r="D13" s="49"/>
      <c r="E13" s="6"/>
      <c r="F13" s="49"/>
    </row>
    <row r="14" spans="1:6" x14ac:dyDescent="0.2">
      <c r="A14" s="37"/>
      <c r="B14" s="28"/>
      <c r="C14" s="6"/>
      <c r="D14" s="50"/>
      <c r="E14" s="6"/>
      <c r="F14" s="50"/>
    </row>
    <row r="15" spans="1:6" x14ac:dyDescent="0.2">
      <c r="A15" s="38"/>
      <c r="B15" s="28"/>
      <c r="C15" s="6"/>
      <c r="D15" s="51"/>
      <c r="E15" s="6"/>
      <c r="F15" s="51"/>
    </row>
    <row r="16" spans="1:6" x14ac:dyDescent="0.2">
      <c r="A16" s="52" t="s">
        <v>14</v>
      </c>
      <c r="B16" s="9"/>
      <c r="C16" s="10" t="s">
        <v>16</v>
      </c>
      <c r="D16" s="10" t="s">
        <v>5</v>
      </c>
      <c r="E16" s="10" t="s">
        <v>16</v>
      </c>
      <c r="F16" s="10" t="s">
        <v>5</v>
      </c>
    </row>
    <row r="17" spans="1:6" x14ac:dyDescent="0.2">
      <c r="A17" s="53"/>
      <c r="B17" s="11" t="s">
        <v>15</v>
      </c>
      <c r="C17" s="13">
        <v>15050</v>
      </c>
      <c r="D17" s="13">
        <v>180600</v>
      </c>
      <c r="E17" s="13">
        <v>450</v>
      </c>
      <c r="F17" s="13">
        <f>E17*12</f>
        <v>5400</v>
      </c>
    </row>
    <row r="18" spans="1:6" x14ac:dyDescent="0.2">
      <c r="A18" s="54" t="s">
        <v>17</v>
      </c>
      <c r="B18" s="12" t="s">
        <v>18</v>
      </c>
      <c r="C18" s="14">
        <v>1806</v>
      </c>
      <c r="D18" s="14">
        <v>21672</v>
      </c>
      <c r="E18" s="14">
        <f>E17*0.12</f>
        <v>54</v>
      </c>
      <c r="F18" s="14">
        <f>E18*12</f>
        <v>648</v>
      </c>
    </row>
    <row r="19" spans="1:6" x14ac:dyDescent="0.2">
      <c r="A19" s="55"/>
      <c r="B19" s="12" t="s">
        <v>19</v>
      </c>
      <c r="C19" s="14">
        <v>547</v>
      </c>
      <c r="D19" s="14">
        <v>6567</v>
      </c>
      <c r="E19" s="14">
        <v>20</v>
      </c>
      <c r="F19" s="14">
        <v>240</v>
      </c>
    </row>
    <row r="20" spans="1:6" x14ac:dyDescent="0.2">
      <c r="A20" s="55"/>
      <c r="B20" s="12" t="s">
        <v>20</v>
      </c>
      <c r="C20" s="14">
        <v>0</v>
      </c>
      <c r="D20" s="14">
        <v>0</v>
      </c>
      <c r="E20" s="14">
        <v>0</v>
      </c>
      <c r="F20" s="14">
        <v>0</v>
      </c>
    </row>
    <row r="21" spans="1:6" x14ac:dyDescent="0.2">
      <c r="A21" s="55"/>
      <c r="B21" s="12" t="s">
        <v>21</v>
      </c>
      <c r="C21" s="14">
        <v>1505</v>
      </c>
      <c r="D21" s="14">
        <v>18060</v>
      </c>
      <c r="E21" s="14">
        <f>E17*0.1</f>
        <v>45</v>
      </c>
      <c r="F21" s="14">
        <f>E21*12</f>
        <v>540</v>
      </c>
    </row>
    <row r="22" spans="1:6" x14ac:dyDescent="0.2">
      <c r="A22" s="56"/>
      <c r="B22" s="12" t="s">
        <v>22</v>
      </c>
      <c r="C22" s="14">
        <f>SUM(C18:C21)</f>
        <v>3858</v>
      </c>
      <c r="D22" s="14">
        <f>SUM(D18:D21)</f>
        <v>46299</v>
      </c>
      <c r="E22" s="14">
        <f>SUM(E18:E21)</f>
        <v>119</v>
      </c>
      <c r="F22" s="14">
        <f>SUM(F18:F21)</f>
        <v>1428</v>
      </c>
    </row>
    <row r="23" spans="1:6" x14ac:dyDescent="0.2">
      <c r="A23" s="15" t="s">
        <v>23</v>
      </c>
      <c r="B23" s="16"/>
      <c r="C23" s="17">
        <f>C17-C22</f>
        <v>11192</v>
      </c>
      <c r="D23" s="17">
        <f t="shared" ref="D23:F23" si="0">D17-D22</f>
        <v>134301</v>
      </c>
      <c r="E23" s="17">
        <f t="shared" si="0"/>
        <v>331</v>
      </c>
      <c r="F23" s="17">
        <f t="shared" si="0"/>
        <v>3972</v>
      </c>
    </row>
    <row r="24" spans="1:6" x14ac:dyDescent="0.2">
      <c r="A24" s="25" t="s">
        <v>24</v>
      </c>
      <c r="B24" s="26"/>
      <c r="C24" s="24"/>
      <c r="D24" s="24">
        <f t="shared" ref="D24" si="1">D23/D12</f>
        <v>9.7210858118660357E-2</v>
      </c>
      <c r="E24" s="24"/>
      <c r="F24" s="24">
        <f>F23/F12</f>
        <v>7.8661253589464297E-2</v>
      </c>
    </row>
    <row r="25" spans="1:6" x14ac:dyDescent="0.2">
      <c r="A25" s="52" t="s">
        <v>25</v>
      </c>
      <c r="B25" s="11" t="s">
        <v>26</v>
      </c>
      <c r="C25" s="13">
        <f>E25*27.36</f>
        <v>36936</v>
      </c>
      <c r="D25" s="13">
        <f>F25*27.36</f>
        <v>443232</v>
      </c>
      <c r="E25" s="13">
        <v>1350</v>
      </c>
      <c r="F25" s="13">
        <f>E25*12</f>
        <v>16200</v>
      </c>
    </row>
    <row r="26" spans="1:6" x14ac:dyDescent="0.2">
      <c r="A26" s="57"/>
      <c r="B26" s="11" t="s">
        <v>32</v>
      </c>
      <c r="C26" s="13">
        <f t="shared" ref="C26:C33" si="2">E26*27.36</f>
        <v>44323.199999999997</v>
      </c>
      <c r="D26" s="13">
        <f t="shared" ref="D26:D33" si="3">F26*27.36</f>
        <v>531878.40000000002</v>
      </c>
      <c r="E26" s="13">
        <v>1620</v>
      </c>
      <c r="F26" s="13">
        <f t="shared" ref="F26:F33" si="4">E26*12</f>
        <v>19440</v>
      </c>
    </row>
    <row r="27" spans="1:6" x14ac:dyDescent="0.2">
      <c r="A27" s="53"/>
      <c r="B27" s="11" t="s">
        <v>33</v>
      </c>
      <c r="C27" s="13">
        <f t="shared" si="2"/>
        <v>51710.400000000001</v>
      </c>
      <c r="D27" s="13">
        <f t="shared" si="3"/>
        <v>620524.79999999993</v>
      </c>
      <c r="E27" s="13">
        <v>1890</v>
      </c>
      <c r="F27" s="13">
        <f t="shared" si="4"/>
        <v>22680</v>
      </c>
    </row>
    <row r="28" spans="1:6" x14ac:dyDescent="0.2">
      <c r="A28" s="39" t="s">
        <v>36</v>
      </c>
      <c r="B28" s="18" t="s">
        <v>27</v>
      </c>
      <c r="C28" s="19">
        <f t="shared" si="2"/>
        <v>26676</v>
      </c>
      <c r="D28" s="19">
        <f t="shared" si="3"/>
        <v>320112</v>
      </c>
      <c r="E28" s="19">
        <f>E25-E31</f>
        <v>975</v>
      </c>
      <c r="F28" s="19">
        <f t="shared" si="4"/>
        <v>11700</v>
      </c>
    </row>
    <row r="29" spans="1:6" x14ac:dyDescent="0.2">
      <c r="A29" s="40"/>
      <c r="B29" s="18" t="s">
        <v>34</v>
      </c>
      <c r="C29" s="19">
        <f t="shared" si="2"/>
        <v>30944.16</v>
      </c>
      <c r="D29" s="19">
        <f t="shared" si="3"/>
        <v>371329.92</v>
      </c>
      <c r="E29" s="19">
        <f>E26-E32</f>
        <v>1131</v>
      </c>
      <c r="F29" s="19">
        <f t="shared" si="4"/>
        <v>13572</v>
      </c>
    </row>
    <row r="30" spans="1:6" x14ac:dyDescent="0.2">
      <c r="A30" s="41"/>
      <c r="B30" s="18" t="s">
        <v>35</v>
      </c>
      <c r="C30" s="19">
        <f t="shared" si="2"/>
        <v>35212.32</v>
      </c>
      <c r="D30" s="19">
        <f t="shared" si="3"/>
        <v>422547.83999999997</v>
      </c>
      <c r="E30" s="19">
        <f>E27-E33</f>
        <v>1287</v>
      </c>
      <c r="F30" s="19">
        <f t="shared" si="4"/>
        <v>15444</v>
      </c>
    </row>
    <row r="31" spans="1:6" x14ac:dyDescent="0.2">
      <c r="A31" s="42" t="s">
        <v>23</v>
      </c>
      <c r="B31" s="20" t="s">
        <v>27</v>
      </c>
      <c r="C31" s="17">
        <f t="shared" si="2"/>
        <v>10260</v>
      </c>
      <c r="D31" s="17">
        <f t="shared" si="3"/>
        <v>123120</v>
      </c>
      <c r="E31" s="17">
        <v>375</v>
      </c>
      <c r="F31" s="17">
        <f t="shared" si="4"/>
        <v>4500</v>
      </c>
    </row>
    <row r="32" spans="1:6" x14ac:dyDescent="0.2">
      <c r="A32" s="43"/>
      <c r="B32" s="20" t="s">
        <v>34</v>
      </c>
      <c r="C32" s="17">
        <f t="shared" si="2"/>
        <v>13379.039999999999</v>
      </c>
      <c r="D32" s="17">
        <f t="shared" si="3"/>
        <v>160548.48000000001</v>
      </c>
      <c r="E32" s="17">
        <v>489</v>
      </c>
      <c r="F32" s="17">
        <f t="shared" si="4"/>
        <v>5868</v>
      </c>
    </row>
    <row r="33" spans="1:6" x14ac:dyDescent="0.2">
      <c r="A33" s="44"/>
      <c r="B33" s="20" t="s">
        <v>35</v>
      </c>
      <c r="C33" s="17">
        <f t="shared" si="2"/>
        <v>16498.079999999998</v>
      </c>
      <c r="D33" s="17">
        <f t="shared" si="3"/>
        <v>197976.95999999999</v>
      </c>
      <c r="E33" s="17">
        <v>603</v>
      </c>
      <c r="F33" s="17">
        <f t="shared" si="4"/>
        <v>7236</v>
      </c>
    </row>
    <row r="34" spans="1:6" x14ac:dyDescent="0.2">
      <c r="A34" s="45" t="s">
        <v>28</v>
      </c>
      <c r="B34" s="21" t="s">
        <v>27</v>
      </c>
      <c r="C34" s="22"/>
      <c r="D34" s="23">
        <f>F34</f>
        <v>8.9117734429151399E-2</v>
      </c>
      <c r="E34" s="22"/>
      <c r="F34" s="24">
        <f>F31/F12</f>
        <v>8.9117734429151399E-2</v>
      </c>
    </row>
    <row r="35" spans="1:6" x14ac:dyDescent="0.2">
      <c r="A35" s="46"/>
      <c r="B35" s="21" t="s">
        <v>34</v>
      </c>
      <c r="C35" s="22"/>
      <c r="D35" s="23">
        <f t="shared" ref="D35:D36" si="5">F35</f>
        <v>0.11620952569561342</v>
      </c>
      <c r="E35" s="22"/>
      <c r="F35" s="24">
        <f>F32/F12</f>
        <v>0.11620952569561342</v>
      </c>
    </row>
    <row r="36" spans="1:6" x14ac:dyDescent="0.2">
      <c r="A36" s="47"/>
      <c r="B36" s="21" t="s">
        <v>35</v>
      </c>
      <c r="C36" s="22"/>
      <c r="D36" s="23">
        <f t="shared" si="5"/>
        <v>0.14330131696207546</v>
      </c>
      <c r="E36" s="22"/>
      <c r="F36" s="24">
        <f>F33/F12</f>
        <v>0.14330131696207546</v>
      </c>
    </row>
  </sheetData>
  <mergeCells count="17">
    <mergeCell ref="A28:A30"/>
    <mergeCell ref="A31:A33"/>
    <mergeCell ref="A34:A36"/>
    <mergeCell ref="C4:D4"/>
    <mergeCell ref="E4:F4"/>
    <mergeCell ref="D13:D15"/>
    <mergeCell ref="F13:F15"/>
    <mergeCell ref="A16:A17"/>
    <mergeCell ref="A18:A22"/>
    <mergeCell ref="A25:A27"/>
    <mergeCell ref="A3:F3"/>
    <mergeCell ref="B13:B15"/>
    <mergeCell ref="A4:B4"/>
    <mergeCell ref="A5:B5"/>
    <mergeCell ref="A6:A7"/>
    <mergeCell ref="A8:A11"/>
    <mergeCell ref="A12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Vítězslav Hovorka</dc:creator>
  <cp:lastModifiedBy>Microsoft Office User</cp:lastModifiedBy>
  <cp:lastPrinted>2023-03-19T19:49:56Z</cp:lastPrinted>
  <dcterms:created xsi:type="dcterms:W3CDTF">2015-06-05T18:19:34Z</dcterms:created>
  <dcterms:modified xsi:type="dcterms:W3CDTF">2023-05-24T11:49:49Z</dcterms:modified>
</cp:coreProperties>
</file>